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ock\Dropbox\Work\Career\RIA\git\site-git-one\assets\files\"/>
    </mc:Choice>
  </mc:AlternateContent>
  <xr:revisionPtr revIDLastSave="0" documentId="13_ncr:1_{CDD9437A-2B36-4708-8EE3-BE923AAFC04E}" xr6:coauthVersionLast="47" xr6:coauthVersionMax="47" xr10:uidLastSave="{00000000-0000-0000-0000-000000000000}"/>
  <bookViews>
    <workbookView xWindow="-120" yWindow="-120" windowWidth="29040" windowHeight="15840" xr2:uid="{D1E615A4-354C-404B-82E1-BF76B4B730C8}"/>
  </bookViews>
  <sheets>
    <sheet name="cal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E18" i="1"/>
  <c r="E20" i="1" s="1"/>
  <c r="G18" i="1"/>
  <c r="G22" i="1"/>
  <c r="E22" i="1"/>
  <c r="D29" i="1"/>
  <c r="D30" i="1" s="1"/>
  <c r="D31" i="1" s="1"/>
  <c r="D32" i="1" s="1"/>
  <c r="D33" i="1" s="1"/>
  <c r="D34" i="1" s="1"/>
  <c r="G5" i="1"/>
  <c r="G20" i="1" s="1"/>
  <c r="E24" i="1" l="1"/>
  <c r="E25" i="1"/>
  <c r="G29" i="1"/>
  <c r="E26" i="1"/>
  <c r="E23" i="1"/>
  <c r="G33" i="1" l="1"/>
  <c r="G32" i="1"/>
  <c r="G31" i="1"/>
  <c r="G30" i="1"/>
  <c r="G34" i="1"/>
  <c r="G28" i="1"/>
  <c r="E36" i="1"/>
  <c r="E37" i="1" s="1"/>
  <c r="E38" i="1" s="1"/>
  <c r="G36" i="1" l="1"/>
  <c r="G37" i="1" s="1"/>
  <c r="G38" i="1" s="1"/>
  <c r="E40" i="1" s="1"/>
</calcChain>
</file>

<file path=xl/sharedStrings.xml><?xml version="1.0" encoding="utf-8"?>
<sst xmlns="http://schemas.openxmlformats.org/spreadsheetml/2006/main" count="37" uniqueCount="35">
  <si>
    <t>80C</t>
  </si>
  <si>
    <t>80D Medical</t>
  </si>
  <si>
    <t>24b home loan</t>
  </si>
  <si>
    <t>HRA</t>
  </si>
  <si>
    <t>Other deductions</t>
  </si>
  <si>
    <t>Slabs</t>
  </si>
  <si>
    <t>0-2.5L @ 0%</t>
  </si>
  <si>
    <t>2.5-5L @ 5%</t>
  </si>
  <si>
    <t>5-7.5L @ 10%</t>
  </si>
  <si>
    <t>5-10L @ 20%</t>
  </si>
  <si>
    <t>&gt;10L @ 30%</t>
  </si>
  <si>
    <t>Tax</t>
  </si>
  <si>
    <t>Total tax</t>
  </si>
  <si>
    <t>Recommended</t>
  </si>
  <si>
    <t>Old Tax Regime</t>
  </si>
  <si>
    <t>New Tax Regime</t>
  </si>
  <si>
    <t>80TTA Interest</t>
  </si>
  <si>
    <t>Leave Travel Allowance</t>
  </si>
  <si>
    <t>Less: Deductions</t>
  </si>
  <si>
    <t>Gross Income (A)</t>
  </si>
  <si>
    <t>Total deductions (B)</t>
  </si>
  <si>
    <t>Taxable income C= A-B</t>
  </si>
  <si>
    <t>7.5-10L @ 15%</t>
  </si>
  <si>
    <t>10-12.5L @ 20%</t>
  </si>
  <si>
    <t>12.5-15L @ 25%</t>
  </si>
  <si>
    <t>Rate</t>
  </si>
  <si>
    <t>Only enter data in yellow cells</t>
  </si>
  <si>
    <t>Plus: Cess</t>
  </si>
  <si>
    <t>Standard Deduction</t>
  </si>
  <si>
    <t>NPS Self contribution</t>
  </si>
  <si>
    <t>Other income (interest, freelancing etc)</t>
  </si>
  <si>
    <t>Corporate NPS Contribution</t>
  </si>
  <si>
    <r>
      <t xml:space="preserve">Disclaimer: </t>
    </r>
    <r>
      <rPr>
        <sz val="11"/>
        <color theme="1"/>
        <rFont val="Calibri"/>
        <family val="2"/>
        <scheme val="minor"/>
      </rPr>
      <t>This calculator uses tax laws applicable as on Feb 2022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Please refer to the Income Tax website for the latest rules in effect</t>
    </r>
  </si>
  <si>
    <t>This calculator is applicable for FY2021-22 for age 0-60 and is not guaranteed to be correct. 
Check income tax website for the latest version and correct figures.</t>
  </si>
  <si>
    <t>&gt;15L @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</si>
</sst>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0" fillId="0" borderId="1" xfId="0" applyBorder="1"/>
    <xf numFmtId="3" fontId="1" fillId="0" borderId="1" xfId="0" applyNumberFormat="1" applyFont="1" applyBorder="1"/>
    <xf numFmtId="0" fontId="1" fillId="0" borderId="2" xfId="0" applyFont="1" applyBorder="1" applyAlignment="1">
      <alignment horizontal="right"/>
    </xf>
    <xf numFmtId="3" fontId="1" fillId="0" borderId="2" xfId="0" applyNumberFormat="1" applyFont="1" applyBorder="1"/>
    <xf numFmtId="0" fontId="0" fillId="0" borderId="2" xfId="0" applyBorder="1"/>
    <xf numFmtId="3" fontId="0" fillId="0" borderId="2" xfId="0" applyNumberForma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0" xfId="0" applyNumberFormat="1" applyBorder="1"/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0" fillId="0" borderId="0" xfId="0" applyBorder="1"/>
    <xf numFmtId="3" fontId="1" fillId="2" borderId="0" xfId="0" applyNumberFormat="1" applyFont="1" applyFill="1" applyBorder="1"/>
    <xf numFmtId="3" fontId="0" fillId="0" borderId="7" xfId="0" applyNumberFormat="1" applyBorder="1"/>
    <xf numFmtId="0" fontId="0" fillId="0" borderId="6" xfId="0" applyBorder="1"/>
    <xf numFmtId="3" fontId="0" fillId="2" borderId="0" xfId="0" applyNumberFormat="1" applyFill="1" applyBorder="1"/>
    <xf numFmtId="3" fontId="1" fillId="0" borderId="7" xfId="0" applyNumberFormat="1" applyFont="1" applyBorder="1"/>
    <xf numFmtId="0" fontId="0" fillId="0" borderId="8" xfId="0" applyBorder="1"/>
    <xf numFmtId="3" fontId="0" fillId="0" borderId="9" xfId="0" applyNumberFormat="1" applyBorder="1"/>
    <xf numFmtId="0" fontId="1" fillId="0" borderId="8" xfId="0" applyFont="1" applyBorder="1"/>
    <xf numFmtId="3" fontId="1" fillId="0" borderId="9" xfId="0" applyNumberFormat="1" applyFont="1" applyBorder="1"/>
    <xf numFmtId="9" fontId="0" fillId="0" borderId="0" xfId="0" applyNumberFormat="1" applyBorder="1"/>
    <xf numFmtId="3" fontId="0" fillId="4" borderId="0" xfId="0" applyNumberFormat="1" applyFill="1" applyBorder="1"/>
    <xf numFmtId="3" fontId="0" fillId="5" borderId="7" xfId="0" applyNumberFormat="1" applyFill="1" applyBorder="1"/>
    <xf numFmtId="3" fontId="1" fillId="4" borderId="0" xfId="0" applyNumberFormat="1" applyFont="1" applyFill="1" applyBorder="1"/>
    <xf numFmtId="3" fontId="1" fillId="5" borderId="7" xfId="0" applyNumberFormat="1" applyFont="1" applyFill="1" applyBorder="1"/>
    <xf numFmtId="0" fontId="1" fillId="0" borderId="4" xfId="0" applyFont="1" applyBorder="1"/>
    <xf numFmtId="3" fontId="1" fillId="0" borderId="5" xfId="0" applyNumberFormat="1" applyFont="1" applyBorder="1"/>
    <xf numFmtId="0" fontId="0" fillId="0" borderId="7" xfId="0" applyBorder="1"/>
    <xf numFmtId="3" fontId="0" fillId="0" borderId="0" xfId="0" applyNumberFormat="1"/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73DBD-1FD2-468A-B75A-EF16DC73904A}">
  <dimension ref="B1:L40"/>
  <sheetViews>
    <sheetView showGridLines="0" tabSelected="1" zoomScaleNormal="100" workbookViewId="0"/>
  </sheetViews>
  <sheetFormatPr defaultRowHeight="15" x14ac:dyDescent="0.25"/>
  <cols>
    <col min="2" max="2" width="13.5703125" hidden="1" customWidth="1"/>
    <col min="3" max="3" width="30" bestFit="1" customWidth="1"/>
    <col min="5" max="5" width="14.85546875" bestFit="1" customWidth="1"/>
    <col min="7" max="7" width="15.85546875" bestFit="1" customWidth="1"/>
  </cols>
  <sheetData>
    <row r="1" spans="3:12" x14ac:dyDescent="0.25">
      <c r="C1" s="35" t="s">
        <v>32</v>
      </c>
      <c r="D1" s="35"/>
      <c r="E1" s="35"/>
      <c r="F1" s="35"/>
      <c r="G1" s="35"/>
    </row>
    <row r="2" spans="3:12" ht="15.75" thickBot="1" x14ac:dyDescent="0.3">
      <c r="C2" s="35"/>
      <c r="D2" s="35"/>
      <c r="E2" s="35"/>
      <c r="F2" s="35"/>
      <c r="G2" s="35"/>
    </row>
    <row r="3" spans="3:12" x14ac:dyDescent="0.25">
      <c r="C3" s="38" t="s">
        <v>26</v>
      </c>
      <c r="D3" s="39"/>
      <c r="E3" s="39"/>
      <c r="F3" s="39"/>
      <c r="G3" s="40"/>
      <c r="I3" s="41" t="s">
        <v>33</v>
      </c>
      <c r="J3" s="42"/>
      <c r="K3" s="42"/>
      <c r="L3" s="43"/>
    </row>
    <row r="4" spans="3:12" ht="15" customHeight="1" x14ac:dyDescent="0.25">
      <c r="C4" s="11"/>
      <c r="D4" s="2"/>
      <c r="E4" s="1" t="s">
        <v>14</v>
      </c>
      <c r="F4" s="1"/>
      <c r="G4" s="12" t="s">
        <v>15</v>
      </c>
      <c r="I4" s="44"/>
      <c r="J4" s="45"/>
      <c r="K4" s="45"/>
      <c r="L4" s="46"/>
    </row>
    <row r="5" spans="3:12" ht="15" customHeight="1" x14ac:dyDescent="0.25">
      <c r="C5" s="13" t="s">
        <v>19</v>
      </c>
      <c r="D5" s="14"/>
      <c r="E5" s="15">
        <v>2000000</v>
      </c>
      <c r="F5" s="10"/>
      <c r="G5" s="16">
        <f>E5</f>
        <v>2000000</v>
      </c>
      <c r="I5" s="44"/>
      <c r="J5" s="45"/>
      <c r="K5" s="45"/>
      <c r="L5" s="46"/>
    </row>
    <row r="6" spans="3:12" ht="15" customHeight="1" x14ac:dyDescent="0.25">
      <c r="C6" s="13" t="s">
        <v>30</v>
      </c>
      <c r="D6" s="14"/>
      <c r="E6" s="15">
        <v>2000</v>
      </c>
      <c r="F6" s="10"/>
      <c r="G6" s="16">
        <f>E6</f>
        <v>2000</v>
      </c>
      <c r="I6" s="44"/>
      <c r="J6" s="45"/>
      <c r="K6" s="45"/>
      <c r="L6" s="46"/>
    </row>
    <row r="7" spans="3:12" ht="15" customHeight="1" x14ac:dyDescent="0.25">
      <c r="C7" s="17" t="s">
        <v>18</v>
      </c>
      <c r="D7" s="14"/>
      <c r="E7" s="10"/>
      <c r="F7" s="10"/>
      <c r="G7" s="16"/>
      <c r="I7" s="44"/>
      <c r="J7" s="45"/>
      <c r="K7" s="45"/>
      <c r="L7" s="46"/>
    </row>
    <row r="8" spans="3:12" ht="15" customHeight="1" thickBot="1" x14ac:dyDescent="0.3">
      <c r="C8" s="17" t="s">
        <v>0</v>
      </c>
      <c r="D8" s="14"/>
      <c r="E8" s="18">
        <v>150000</v>
      </c>
      <c r="F8" s="10"/>
      <c r="G8" s="16"/>
      <c r="I8" s="47"/>
      <c r="J8" s="48"/>
      <c r="K8" s="48"/>
      <c r="L8" s="49"/>
    </row>
    <row r="9" spans="3:12" x14ac:dyDescent="0.25">
      <c r="C9" s="17" t="s">
        <v>1</v>
      </c>
      <c r="D9" s="14"/>
      <c r="E9" s="18">
        <v>30000</v>
      </c>
      <c r="F9" s="10"/>
      <c r="G9" s="16"/>
    </row>
    <row r="10" spans="3:12" x14ac:dyDescent="0.25">
      <c r="C10" s="17" t="s">
        <v>28</v>
      </c>
      <c r="D10" s="14"/>
      <c r="E10" s="18">
        <v>50000</v>
      </c>
      <c r="F10" s="10"/>
      <c r="G10" s="16"/>
    </row>
    <row r="11" spans="3:12" x14ac:dyDescent="0.25">
      <c r="C11" s="17" t="s">
        <v>2</v>
      </c>
      <c r="D11" s="14"/>
      <c r="E11" s="18">
        <v>0</v>
      </c>
      <c r="F11" s="10"/>
      <c r="G11" s="16"/>
    </row>
    <row r="12" spans="3:12" x14ac:dyDescent="0.25">
      <c r="C12" s="17" t="s">
        <v>29</v>
      </c>
      <c r="D12" s="14"/>
      <c r="E12" s="18">
        <v>50000</v>
      </c>
      <c r="F12" s="10"/>
      <c r="G12" s="16"/>
    </row>
    <row r="13" spans="3:12" x14ac:dyDescent="0.25">
      <c r="C13" s="17" t="s">
        <v>31</v>
      </c>
      <c r="D13" s="14"/>
      <c r="E13" s="18">
        <v>0</v>
      </c>
      <c r="F13" s="10"/>
      <c r="G13" s="16"/>
    </row>
    <row r="14" spans="3:12" x14ac:dyDescent="0.25">
      <c r="C14" s="17" t="s">
        <v>3</v>
      </c>
      <c r="D14" s="14"/>
      <c r="E14" s="18">
        <v>200000</v>
      </c>
      <c r="F14" s="10"/>
      <c r="G14" s="16"/>
    </row>
    <row r="15" spans="3:12" x14ac:dyDescent="0.25">
      <c r="C15" s="17" t="s">
        <v>16</v>
      </c>
      <c r="D15" s="14"/>
      <c r="E15" s="18">
        <v>2000</v>
      </c>
      <c r="F15" s="10"/>
      <c r="G15" s="16"/>
    </row>
    <row r="16" spans="3:12" x14ac:dyDescent="0.25">
      <c r="C16" s="17" t="s">
        <v>17</v>
      </c>
      <c r="D16" s="14"/>
      <c r="E16" s="18">
        <v>0</v>
      </c>
      <c r="F16" s="10"/>
      <c r="G16" s="16"/>
    </row>
    <row r="17" spans="2:7" x14ac:dyDescent="0.25">
      <c r="C17" s="17" t="s">
        <v>4</v>
      </c>
      <c r="D17" s="14"/>
      <c r="E17" s="18">
        <v>0</v>
      </c>
      <c r="F17" s="10"/>
      <c r="G17" s="16"/>
    </row>
    <row r="18" spans="2:7" x14ac:dyDescent="0.25">
      <c r="C18" s="13" t="s">
        <v>20</v>
      </c>
      <c r="D18" s="8"/>
      <c r="E18" s="9">
        <f>SUM(E8:E17)</f>
        <v>482000</v>
      </c>
      <c r="F18" s="10"/>
      <c r="G18" s="19">
        <f>SUM(G8:G17)</f>
        <v>0</v>
      </c>
    </row>
    <row r="19" spans="2:7" ht="5.25" customHeight="1" x14ac:dyDescent="0.25">
      <c r="C19" s="20"/>
      <c r="D19" s="6"/>
      <c r="E19" s="7"/>
      <c r="F19" s="7"/>
      <c r="G19" s="21"/>
    </row>
    <row r="20" spans="2:7" x14ac:dyDescent="0.25">
      <c r="C20" s="22" t="s">
        <v>21</v>
      </c>
      <c r="D20" s="6"/>
      <c r="E20" s="5">
        <f>E5+E6-E18</f>
        <v>1520000</v>
      </c>
      <c r="F20" s="5"/>
      <c r="G20" s="23">
        <f>G5+G6-G18</f>
        <v>2002000</v>
      </c>
    </row>
    <row r="21" spans="2:7" ht="8.25" customHeight="1" x14ac:dyDescent="0.25">
      <c r="C21" s="17"/>
      <c r="D21" s="14"/>
      <c r="E21" s="10"/>
      <c r="F21" s="10"/>
      <c r="G21" s="16"/>
    </row>
    <row r="22" spans="2:7" x14ac:dyDescent="0.25">
      <c r="B22">
        <v>0</v>
      </c>
      <c r="C22" s="22" t="s">
        <v>5</v>
      </c>
      <c r="D22" s="4" t="s">
        <v>25</v>
      </c>
      <c r="E22" s="5" t="str">
        <f>E4</f>
        <v>Old Tax Regime</v>
      </c>
      <c r="F22" s="5"/>
      <c r="G22" s="23" t="str">
        <f>G4</f>
        <v>New Tax Regime</v>
      </c>
    </row>
    <row r="23" spans="2:7" x14ac:dyDescent="0.25">
      <c r="B23">
        <v>250000</v>
      </c>
      <c r="C23" s="17" t="s">
        <v>6</v>
      </c>
      <c r="D23" s="24">
        <v>0</v>
      </c>
      <c r="E23" s="25">
        <f t="shared" ref="E23:E25" si="0">MAX(0,IF(E$20&gt;B23,B23-B22,E$20-B22)*D23)</f>
        <v>0</v>
      </c>
      <c r="F23" s="10"/>
      <c r="G23" s="26"/>
    </row>
    <row r="24" spans="2:7" x14ac:dyDescent="0.25">
      <c r="B24">
        <v>500000</v>
      </c>
      <c r="C24" s="17" t="s">
        <v>7</v>
      </c>
      <c r="D24" s="24">
        <v>0.05</v>
      </c>
      <c r="E24" s="25">
        <f t="shared" si="0"/>
        <v>12500</v>
      </c>
      <c r="F24" s="10"/>
      <c r="G24" s="26"/>
    </row>
    <row r="25" spans="2:7" x14ac:dyDescent="0.25">
      <c r="B25">
        <v>1000000</v>
      </c>
      <c r="C25" s="17" t="s">
        <v>9</v>
      </c>
      <c r="D25" s="24">
        <v>0.2</v>
      </c>
      <c r="E25" s="25">
        <f t="shared" si="0"/>
        <v>100000</v>
      </c>
      <c r="F25" s="10"/>
      <c r="G25" s="26"/>
    </row>
    <row r="26" spans="2:7" x14ac:dyDescent="0.25">
      <c r="B26">
        <v>10000000000000</v>
      </c>
      <c r="C26" s="17" t="s">
        <v>10</v>
      </c>
      <c r="D26" s="24">
        <v>0.3</v>
      </c>
      <c r="E26" s="25">
        <f>MAX(0,IF(E$20&gt;B26,B26-B25,E$20-B25)*D26)</f>
        <v>156000</v>
      </c>
      <c r="F26" s="10"/>
      <c r="G26" s="26"/>
    </row>
    <row r="27" spans="2:7" x14ac:dyDescent="0.25">
      <c r="B27">
        <v>0</v>
      </c>
      <c r="C27" s="17"/>
      <c r="D27" s="14"/>
      <c r="E27" s="25"/>
      <c r="F27" s="10"/>
      <c r="G27" s="26"/>
    </row>
    <row r="28" spans="2:7" x14ac:dyDescent="0.25">
      <c r="B28">
        <v>250000</v>
      </c>
      <c r="C28" s="17" t="s">
        <v>6</v>
      </c>
      <c r="D28" s="24">
        <v>0</v>
      </c>
      <c r="E28" s="25"/>
      <c r="F28" s="10"/>
      <c r="G28" s="26">
        <f t="shared" ref="G28" si="1">MAX(0,IF(G$20&gt;B28,B28-B27,G$20-B27)*D28)</f>
        <v>0</v>
      </c>
    </row>
    <row r="29" spans="2:7" x14ac:dyDescent="0.25">
      <c r="B29">
        <v>500000</v>
      </c>
      <c r="C29" s="17" t="s">
        <v>7</v>
      </c>
      <c r="D29" s="24">
        <f>D28+5%</f>
        <v>0.05</v>
      </c>
      <c r="E29" s="25"/>
      <c r="F29" s="10"/>
      <c r="G29" s="26">
        <f>MAX(0,IF(G$20&gt;B29,B29-B28,G$20-B28)*D29)</f>
        <v>12500</v>
      </c>
    </row>
    <row r="30" spans="2:7" x14ac:dyDescent="0.25">
      <c r="B30">
        <v>750000</v>
      </c>
      <c r="C30" s="17" t="s">
        <v>8</v>
      </c>
      <c r="D30" s="24">
        <f t="shared" ref="D30:D34" si="2">D29+5%</f>
        <v>0.1</v>
      </c>
      <c r="E30" s="25"/>
      <c r="F30" s="10"/>
      <c r="G30" s="26">
        <f t="shared" ref="G30:G34" si="3">MAX(0,IF(G$20&gt;B30,B30-B29,G$20-B29)*D30)</f>
        <v>25000</v>
      </c>
    </row>
    <row r="31" spans="2:7" x14ac:dyDescent="0.25">
      <c r="B31">
        <v>1000000</v>
      </c>
      <c r="C31" s="17" t="s">
        <v>22</v>
      </c>
      <c r="D31" s="24">
        <f t="shared" si="2"/>
        <v>0.15000000000000002</v>
      </c>
      <c r="E31" s="25"/>
      <c r="F31" s="10"/>
      <c r="G31" s="26">
        <f t="shared" si="3"/>
        <v>37500.000000000007</v>
      </c>
    </row>
    <row r="32" spans="2:7" x14ac:dyDescent="0.25">
      <c r="B32">
        <v>1250000</v>
      </c>
      <c r="C32" s="17" t="s">
        <v>23</v>
      </c>
      <c r="D32" s="24">
        <f t="shared" si="2"/>
        <v>0.2</v>
      </c>
      <c r="E32" s="25"/>
      <c r="F32" s="10"/>
      <c r="G32" s="26">
        <f t="shared" si="3"/>
        <v>50000</v>
      </c>
    </row>
    <row r="33" spans="2:8" x14ac:dyDescent="0.25">
      <c r="B33">
        <v>1500000</v>
      </c>
      <c r="C33" s="17" t="s">
        <v>24</v>
      </c>
      <c r="D33" s="24">
        <f t="shared" si="2"/>
        <v>0.25</v>
      </c>
      <c r="E33" s="25"/>
      <c r="F33" s="10"/>
      <c r="G33" s="26">
        <f t="shared" si="3"/>
        <v>62500</v>
      </c>
    </row>
    <row r="34" spans="2:8" x14ac:dyDescent="0.25">
      <c r="B34">
        <v>10000000000000</v>
      </c>
      <c r="C34" s="17" t="s">
        <v>34</v>
      </c>
      <c r="D34" s="24">
        <f t="shared" si="2"/>
        <v>0.3</v>
      </c>
      <c r="E34" s="25"/>
      <c r="F34" s="10"/>
      <c r="G34" s="26">
        <f t="shared" si="3"/>
        <v>150600</v>
      </c>
    </row>
    <row r="35" spans="2:8" x14ac:dyDescent="0.25">
      <c r="C35" s="17"/>
      <c r="D35" s="14"/>
      <c r="E35" s="25"/>
      <c r="F35" s="10"/>
      <c r="G35" s="26"/>
    </row>
    <row r="36" spans="2:8" x14ac:dyDescent="0.25">
      <c r="C36" s="13" t="s">
        <v>11</v>
      </c>
      <c r="D36" s="14"/>
      <c r="E36" s="27">
        <f>SUM(E23:E35)</f>
        <v>268500</v>
      </c>
      <c r="F36" s="9"/>
      <c r="G36" s="28">
        <f>SUM(G23:G35)</f>
        <v>338100</v>
      </c>
      <c r="H36" s="32"/>
    </row>
    <row r="37" spans="2:8" x14ac:dyDescent="0.25">
      <c r="C37" s="13" t="s">
        <v>27</v>
      </c>
      <c r="D37" s="24">
        <v>0.04</v>
      </c>
      <c r="E37" s="10">
        <f>E36*$D$37</f>
        <v>10740</v>
      </c>
      <c r="F37" s="10"/>
      <c r="G37" s="16">
        <f>G36*$D$37</f>
        <v>13524</v>
      </c>
    </row>
    <row r="38" spans="2:8" x14ac:dyDescent="0.25">
      <c r="C38" s="29" t="s">
        <v>12</v>
      </c>
      <c r="D38" s="2"/>
      <c r="E38" s="3">
        <f>SUM(E36:E37)</f>
        <v>279240</v>
      </c>
      <c r="F38" s="3"/>
      <c r="G38" s="30">
        <f>SUM(G36:G37)</f>
        <v>351624</v>
      </c>
    </row>
    <row r="39" spans="2:8" ht="4.5" customHeight="1" x14ac:dyDescent="0.25">
      <c r="C39" s="17"/>
      <c r="D39" s="14"/>
      <c r="E39" s="14"/>
      <c r="F39" s="14"/>
      <c r="G39" s="31"/>
    </row>
    <row r="40" spans="2:8" x14ac:dyDescent="0.25">
      <c r="C40" s="33" t="s">
        <v>13</v>
      </c>
      <c r="D40" s="34"/>
      <c r="E40" s="36" t="str">
        <f>IF(E38&lt;G38,E4,G4)</f>
        <v>Old Tax Regime</v>
      </c>
      <c r="F40" s="36"/>
      <c r="G40" s="37"/>
    </row>
  </sheetData>
  <mergeCells count="5">
    <mergeCell ref="C40:D40"/>
    <mergeCell ref="C1:G2"/>
    <mergeCell ref="E40:G40"/>
    <mergeCell ref="C3:G3"/>
    <mergeCell ref="I3:L8"/>
  </mergeCells>
  <dataValidations count="1">
    <dataValidation type="whole" operator="equal" allowBlank="1" showInputMessage="1" showErrorMessage="1" sqref="G8:G17" xr:uid="{0952984D-47CF-4977-BA7B-B14322755256}">
      <formula1>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irock</dc:creator>
  <cp:lastModifiedBy>irock</cp:lastModifiedBy>
  <dcterms:created xsi:type="dcterms:W3CDTF">2021-09-20T13:27:05Z</dcterms:created>
  <dcterms:modified xsi:type="dcterms:W3CDTF">2022-02-01T11:18:37Z</dcterms:modified>
</cp:coreProperties>
</file>